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246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<sst xmlns="http://schemas.openxmlformats.org/spreadsheetml/2006/main" count="114" uniqueCount="58">
  <si>
    <t>Код ТН ВЭД</t>
  </si>
  <si>
    <t>Наименование товарной группы</t>
  </si>
  <si>
    <t>экспорт из Швеции</t>
  </si>
  <si>
    <t>импорт в Швецию</t>
  </si>
  <si>
    <t>рост, %</t>
  </si>
  <si>
    <t>01-05</t>
  </si>
  <si>
    <t>Продукты животного происхождения</t>
  </si>
  <si>
    <t>06-14</t>
  </si>
  <si>
    <t>Продукты растительного происхождения</t>
  </si>
  <si>
    <t>15</t>
  </si>
  <si>
    <t>Жиры и масла животного и растительного происхождения</t>
  </si>
  <si>
    <t>16-24</t>
  </si>
  <si>
    <t>Готовые пищевые продукты и напитки</t>
  </si>
  <si>
    <t>25-27</t>
  </si>
  <si>
    <t>Минеральные продукты</t>
  </si>
  <si>
    <t>28-38</t>
  </si>
  <si>
    <t>Продукция химической промышленности</t>
  </si>
  <si>
    <t>39-40</t>
  </si>
  <si>
    <t>Полимерные материалы и каучук</t>
  </si>
  <si>
    <t>41-43</t>
  </si>
  <si>
    <t>Кожевенное сырье, пушнина и изделия из них</t>
  </si>
  <si>
    <t>44-46</t>
  </si>
  <si>
    <t>Древесина и изделия из нее</t>
  </si>
  <si>
    <t>47-49</t>
  </si>
  <si>
    <t>Целлюлозно-бумажные изделия</t>
  </si>
  <si>
    <t>50-63</t>
  </si>
  <si>
    <t>Текстиль, текстильные материалы</t>
  </si>
  <si>
    <t>64-67</t>
  </si>
  <si>
    <t>Обувь, головные уборы, зонты и прочие</t>
  </si>
  <si>
    <t>68-70</t>
  </si>
  <si>
    <t>Изделия из камня, керамика, стекло</t>
  </si>
  <si>
    <t>71</t>
  </si>
  <si>
    <t>Драгоценные камни и металлы, изделия из них</t>
  </si>
  <si>
    <t>72-83</t>
  </si>
  <si>
    <t>Металлы и изделия из них</t>
  </si>
  <si>
    <t>84-85</t>
  </si>
  <si>
    <t xml:space="preserve">Машины, электрооборудование и механизмы </t>
  </si>
  <si>
    <t>86-89</t>
  </si>
  <si>
    <t>Транспортные средства</t>
  </si>
  <si>
    <t>90-92</t>
  </si>
  <si>
    <t>Инструменты и аппараты</t>
  </si>
  <si>
    <t>93</t>
  </si>
  <si>
    <t>Оружие и боеприпасы</t>
  </si>
  <si>
    <t>94-96</t>
  </si>
  <si>
    <t>Разные промышленные товары</t>
  </si>
  <si>
    <t>97,99</t>
  </si>
  <si>
    <t>Произведения искусства, антиквариат и прочие</t>
  </si>
  <si>
    <t>ВСЕГО</t>
  </si>
  <si>
    <t>Источник:</t>
  </si>
  <si>
    <t>ЦСБ Швеции, www.scb.ru</t>
  </si>
  <si>
    <t>сальдо Швеции</t>
  </si>
  <si>
    <t>импорт из Швеции в Россию</t>
  </si>
  <si>
    <t>экспорт из России в Швецию</t>
  </si>
  <si>
    <t>сальдо России</t>
  </si>
  <si>
    <t>Форма 2б. Внешняя торговля Швеции со всеми странами в I-IV квартале 2015 года, млн. долл. США (данные шведской статистики)</t>
  </si>
  <si>
    <t>I-IV квартал 2014 г.</t>
  </si>
  <si>
    <t>I-IV квартал 2015 г.</t>
  </si>
  <si>
    <t>Внешняя торговля Швеции с Россией в I-IV квартале 2015 года, млн. долл. США (данные шведской статистики)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</si>
</sst>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38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172" fontId="1" fillId="0" borderId="10" xfId="0" applyNumberFormat="1" applyFont="1" applyBorder="1" applyAlignment="1">
      <alignment vertical="top"/>
    </xf>
    <xf numFmtId="173" fontId="1" fillId="0" borderId="10" xfId="0" applyNumberFormat="1" applyFont="1" applyBorder="1" applyAlignment="1">
      <alignment vertical="top"/>
    </xf>
    <xf numFmtId="173" fontId="1" fillId="0" borderId="10" xfId="0" applyNumberFormat="1" applyFont="1" applyBorder="1" applyAlignment="1">
      <alignment horizontal="right" vertical="top"/>
    </xf>
    <xf numFmtId="172" fontId="2" fillId="0" borderId="0" xfId="0" applyNumberFormat="1" applyFont="1" applyFill="1" applyAlignment="1" applyProtection="1">
      <alignment/>
      <protection/>
    </xf>
    <xf numFmtId="0" fontId="3" fillId="0" borderId="10" xfId="0" applyFont="1" applyBorder="1" applyAlignment="1">
      <alignment horizontal="center" vertical="top" wrapText="1"/>
    </xf>
    <xf numFmtId="16" fontId="3" fillId="0" borderId="10" xfId="0" applyNumberFormat="1" applyFont="1" applyBorder="1" applyAlignment="1" quotePrefix="1">
      <alignment vertical="top"/>
    </xf>
    <xf numFmtId="0" fontId="3" fillId="0" borderId="10" xfId="0" applyFont="1" applyBorder="1" applyAlignment="1">
      <alignment vertical="top" wrapText="1"/>
    </xf>
    <xf numFmtId="172" fontId="3" fillId="0" borderId="10" xfId="0" applyNumberFormat="1" applyFont="1" applyBorder="1" applyAlignment="1">
      <alignment vertical="top"/>
    </xf>
    <xf numFmtId="173" fontId="3" fillId="0" borderId="10" xfId="0" applyNumberFormat="1" applyFont="1" applyBorder="1" applyAlignment="1">
      <alignment vertical="top"/>
    </xf>
    <xf numFmtId="173" fontId="3" fillId="0" borderId="10" xfId="0" applyNumberFormat="1" applyFont="1" applyBorder="1" applyAlignment="1">
      <alignment horizontal="right" vertical="top"/>
    </xf>
    <xf numFmtId="17" fontId="3" fillId="0" borderId="10" xfId="0" applyNumberFormat="1" applyFont="1" applyBorder="1" applyAlignment="1" quotePrefix="1">
      <alignment vertical="top"/>
    </xf>
    <xf numFmtId="0" fontId="3" fillId="0" borderId="10" xfId="0" applyFont="1" applyBorder="1" applyAlignment="1" quotePrefix="1">
      <alignment vertical="top"/>
    </xf>
    <xf numFmtId="0" fontId="3" fillId="0" borderId="10" xfId="0" applyFont="1" applyBorder="1" applyAlignment="1">
      <alignment vertical="top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12.375" style="2" customWidth="1"/>
    <col min="2" max="2" width="51.375" style="2" customWidth="1"/>
    <col min="3" max="3" width="12.25390625" style="2" customWidth="1"/>
    <col min="4" max="4" width="11.25390625" style="2" customWidth="1"/>
    <col min="5" max="6" width="11.00390625" style="2" customWidth="1"/>
    <col min="7" max="7" width="9.875" style="2" customWidth="1"/>
    <col min="8" max="8" width="12.375" style="2" customWidth="1"/>
    <col min="9" max="9" width="9.375" style="2" bestFit="1" customWidth="1"/>
    <col min="10" max="10" width="11.625" style="2" customWidth="1"/>
    <col min="11" max="16384" width="9.125" style="2" customWidth="1"/>
  </cols>
  <sheetData>
    <row r="1" ht="15.75">
      <c r="A1" s="1" t="s">
        <v>54</v>
      </c>
    </row>
    <row r="2" spans="1:10" ht="21.75" customHeight="1">
      <c r="A2" s="18" t="s">
        <v>0</v>
      </c>
      <c r="B2" s="20" t="s">
        <v>1</v>
      </c>
      <c r="C2" s="21" t="s">
        <v>55</v>
      </c>
      <c r="D2" s="21"/>
      <c r="E2" s="21"/>
      <c r="F2" s="21" t="s">
        <v>56</v>
      </c>
      <c r="G2" s="21"/>
      <c r="H2" s="21"/>
      <c r="I2" s="21"/>
      <c r="J2" s="21"/>
    </row>
    <row r="3" spans="1:10" ht="47.25">
      <c r="A3" s="19"/>
      <c r="B3" s="20"/>
      <c r="C3" s="9" t="s">
        <v>2</v>
      </c>
      <c r="D3" s="9" t="s">
        <v>3</v>
      </c>
      <c r="E3" s="9" t="s">
        <v>50</v>
      </c>
      <c r="F3" s="9" t="s">
        <v>2</v>
      </c>
      <c r="G3" s="9" t="s">
        <v>4</v>
      </c>
      <c r="H3" s="9" t="s">
        <v>3</v>
      </c>
      <c r="I3" s="9" t="s">
        <v>4</v>
      </c>
      <c r="J3" s="9" t="s">
        <v>50</v>
      </c>
    </row>
    <row r="4" spans="1:10" ht="15" customHeight="1">
      <c r="A4" s="10" t="s">
        <v>5</v>
      </c>
      <c r="B4" s="11" t="s">
        <v>6</v>
      </c>
      <c r="C4" s="12">
        <v>4492.728725907549</v>
      </c>
      <c r="D4" s="12">
        <v>7029.72504221366</v>
      </c>
      <c r="E4" s="12">
        <f>C4-D4</f>
        <v>-2536.996316306111</v>
      </c>
      <c r="F4" s="12">
        <v>4079.254030762118</v>
      </c>
      <c r="G4" s="13">
        <f>F4/C4*100</f>
        <v>90.796802558741</v>
      </c>
      <c r="H4" s="12">
        <v>6210.905371535788</v>
      </c>
      <c r="I4" s="14">
        <f aca="true" t="shared" si="0" ref="I4:I25">IF(D4&gt;0,H4/D4*100,"..")</f>
        <v>88.35203844018305</v>
      </c>
      <c r="J4" s="12">
        <f>F4-H4</f>
        <v>-2131.6513407736697</v>
      </c>
    </row>
    <row r="5" spans="1:10" ht="15" customHeight="1">
      <c r="A5" s="15" t="s">
        <v>7</v>
      </c>
      <c r="B5" s="11" t="s">
        <v>8</v>
      </c>
      <c r="C5" s="12">
        <v>1053.2231204159987</v>
      </c>
      <c r="D5" s="12">
        <v>3484.633237669431</v>
      </c>
      <c r="E5" s="12">
        <f aca="true" t="shared" si="1" ref="E5:E24">C5-D5</f>
        <v>-2431.410117253432</v>
      </c>
      <c r="F5" s="12">
        <v>951.4937881474486</v>
      </c>
      <c r="G5" s="13">
        <f aca="true" t="shared" si="2" ref="G5:G25">F5/C5*100</f>
        <v>90.34114136913655</v>
      </c>
      <c r="H5" s="12">
        <v>3148.363419972022</v>
      </c>
      <c r="I5" s="14">
        <f t="shared" si="0"/>
        <v>90.34992222245143</v>
      </c>
      <c r="J5" s="12">
        <f aca="true" t="shared" si="3" ref="J5:J24">F5-H5</f>
        <v>-2196.869631824573</v>
      </c>
    </row>
    <row r="6" spans="1:10" ht="31.5">
      <c r="A6" s="16" t="s">
        <v>9</v>
      </c>
      <c r="B6" s="11" t="s">
        <v>10</v>
      </c>
      <c r="C6" s="12">
        <v>624.3897897716423</v>
      </c>
      <c r="D6" s="12">
        <v>820.3517964091474</v>
      </c>
      <c r="E6" s="12">
        <f t="shared" si="1"/>
        <v>-195.96200663750506</v>
      </c>
      <c r="F6" s="12">
        <v>485.46355927006806</v>
      </c>
      <c r="G6" s="13">
        <f t="shared" si="2"/>
        <v>77.75007971344571</v>
      </c>
      <c r="H6" s="12">
        <v>662.4128097022201</v>
      </c>
      <c r="I6" s="14">
        <f t="shared" si="0"/>
        <v>80.7474077099289</v>
      </c>
      <c r="J6" s="12">
        <f t="shared" si="3"/>
        <v>-176.94925043215204</v>
      </c>
    </row>
    <row r="7" spans="1:10" ht="15" customHeight="1">
      <c r="A7" s="17" t="s">
        <v>11</v>
      </c>
      <c r="B7" s="11" t="s">
        <v>12</v>
      </c>
      <c r="C7" s="12">
        <v>3925.4842228518046</v>
      </c>
      <c r="D7" s="12">
        <v>6573.367279289731</v>
      </c>
      <c r="E7" s="12">
        <f t="shared" si="1"/>
        <v>-2647.883056437927</v>
      </c>
      <c r="F7" s="12">
        <v>3431.5639331536554</v>
      </c>
      <c r="G7" s="13">
        <f t="shared" si="2"/>
        <v>87.41759585166989</v>
      </c>
      <c r="H7" s="12">
        <v>5598.453104946165</v>
      </c>
      <c r="I7" s="14">
        <f t="shared" si="0"/>
        <v>85.1687250548868</v>
      </c>
      <c r="J7" s="12">
        <f t="shared" si="3"/>
        <v>-2166.8891717925094</v>
      </c>
    </row>
    <row r="8" spans="1:10" ht="15" customHeight="1">
      <c r="A8" s="17" t="s">
        <v>13</v>
      </c>
      <c r="B8" s="11" t="s">
        <v>14</v>
      </c>
      <c r="C8" s="12">
        <v>16916.042422660274</v>
      </c>
      <c r="D8" s="12">
        <v>23393.547495603303</v>
      </c>
      <c r="E8" s="12">
        <f t="shared" si="1"/>
        <v>-6477.5050729430295</v>
      </c>
      <c r="F8" s="12">
        <v>10924.779715655148</v>
      </c>
      <c r="G8" s="13">
        <f t="shared" si="2"/>
        <v>64.58236177642004</v>
      </c>
      <c r="H8" s="12">
        <v>14551.209492474884</v>
      </c>
      <c r="I8" s="14">
        <f t="shared" si="0"/>
        <v>62.20180797807476</v>
      </c>
      <c r="J8" s="12">
        <f t="shared" si="3"/>
        <v>-3626.4297768197357</v>
      </c>
    </row>
    <row r="9" spans="1:10" ht="15" customHeight="1">
      <c r="A9" s="17" t="s">
        <v>15</v>
      </c>
      <c r="B9" s="11" t="s">
        <v>16</v>
      </c>
      <c r="C9" s="12">
        <v>15656.778903309933</v>
      </c>
      <c r="D9" s="12">
        <v>14568.720659878185</v>
      </c>
      <c r="E9" s="12">
        <f t="shared" si="1"/>
        <v>1088.0582434317475</v>
      </c>
      <c r="F9" s="12">
        <v>14510.754466517856</v>
      </c>
      <c r="G9" s="13">
        <f t="shared" si="2"/>
        <v>92.68033071253372</v>
      </c>
      <c r="H9" s="12">
        <v>12090.147562526166</v>
      </c>
      <c r="I9" s="14">
        <f t="shared" si="0"/>
        <v>82.9870229842629</v>
      </c>
      <c r="J9" s="12">
        <f t="shared" si="3"/>
        <v>2420.6069039916893</v>
      </c>
    </row>
    <row r="10" spans="1:10" ht="15" customHeight="1">
      <c r="A10" s="17" t="s">
        <v>17</v>
      </c>
      <c r="B10" s="11" t="s">
        <v>18</v>
      </c>
      <c r="C10" s="12">
        <v>7083.877842283567</v>
      </c>
      <c r="D10" s="12">
        <v>7663.399017609504</v>
      </c>
      <c r="E10" s="12">
        <f t="shared" si="1"/>
        <v>-579.5211753259373</v>
      </c>
      <c r="F10" s="12">
        <v>5956.734208518627</v>
      </c>
      <c r="G10" s="13">
        <f t="shared" si="2"/>
        <v>84.08860713214116</v>
      </c>
      <c r="H10" s="12">
        <v>6425.381829929456</v>
      </c>
      <c r="I10" s="14">
        <f t="shared" si="0"/>
        <v>83.84506424844585</v>
      </c>
      <c r="J10" s="12">
        <f t="shared" si="3"/>
        <v>-468.64762141082883</v>
      </c>
    </row>
    <row r="11" spans="1:10" ht="15" customHeight="1">
      <c r="A11" s="17" t="s">
        <v>19</v>
      </c>
      <c r="B11" s="11" t="s">
        <v>20</v>
      </c>
      <c r="C11" s="12">
        <v>412.06491764862994</v>
      </c>
      <c r="D11" s="12">
        <v>652.0147228759313</v>
      </c>
      <c r="E11" s="12">
        <f t="shared" si="1"/>
        <v>-239.94980522730134</v>
      </c>
      <c r="F11" s="12">
        <v>347.00183540762407</v>
      </c>
      <c r="G11" s="13">
        <f t="shared" si="2"/>
        <v>84.21047765670615</v>
      </c>
      <c r="H11" s="12">
        <v>586.6059300569941</v>
      </c>
      <c r="I11" s="14">
        <f t="shared" si="0"/>
        <v>89.96820309050237</v>
      </c>
      <c r="J11" s="12">
        <f t="shared" si="3"/>
        <v>-239.60409464937004</v>
      </c>
    </row>
    <row r="12" spans="1:10" ht="15" customHeight="1">
      <c r="A12" s="17" t="s">
        <v>21</v>
      </c>
      <c r="B12" s="11" t="s">
        <v>22</v>
      </c>
      <c r="C12" s="12">
        <v>4678.481674068155</v>
      </c>
      <c r="D12" s="12">
        <v>2175.5641679678583</v>
      </c>
      <c r="E12" s="12">
        <f t="shared" si="1"/>
        <v>2502.917506100297</v>
      </c>
      <c r="F12" s="12">
        <v>3839.259880948484</v>
      </c>
      <c r="G12" s="13">
        <f t="shared" si="2"/>
        <v>82.06209083234627</v>
      </c>
      <c r="H12" s="12">
        <v>1716.6543919209853</v>
      </c>
      <c r="I12" s="14">
        <f t="shared" si="0"/>
        <v>78.90617142883313</v>
      </c>
      <c r="J12" s="12">
        <f t="shared" si="3"/>
        <v>2122.6054890274986</v>
      </c>
    </row>
    <row r="13" spans="1:10" ht="15" customHeight="1">
      <c r="A13" s="17" t="s">
        <v>23</v>
      </c>
      <c r="B13" s="11" t="s">
        <v>24</v>
      </c>
      <c r="C13" s="12">
        <v>13248.731312536765</v>
      </c>
      <c r="D13" s="12">
        <v>2569.684531117257</v>
      </c>
      <c r="E13" s="12">
        <f t="shared" si="1"/>
        <v>10679.046781419509</v>
      </c>
      <c r="F13" s="12">
        <v>11088.648591079802</v>
      </c>
      <c r="G13" s="13">
        <f t="shared" si="2"/>
        <v>83.69592777979457</v>
      </c>
      <c r="H13" s="12">
        <v>2152.0481932058865</v>
      </c>
      <c r="I13" s="14">
        <f t="shared" si="0"/>
        <v>83.74756384085057</v>
      </c>
      <c r="J13" s="12">
        <f t="shared" si="3"/>
        <v>8936.600397873915</v>
      </c>
    </row>
    <row r="14" spans="1:10" ht="15" customHeight="1">
      <c r="A14" s="17" t="s">
        <v>25</v>
      </c>
      <c r="B14" s="11" t="s">
        <v>26</v>
      </c>
      <c r="C14" s="12">
        <v>2773.7728889754926</v>
      </c>
      <c r="D14" s="12">
        <v>5845.815767816059</v>
      </c>
      <c r="E14" s="12">
        <f t="shared" si="1"/>
        <v>-3072.042878840566</v>
      </c>
      <c r="F14" s="12">
        <v>2496.1684958083342</v>
      </c>
      <c r="G14" s="13">
        <f t="shared" si="2"/>
        <v>89.9918124418004</v>
      </c>
      <c r="H14" s="12">
        <v>5195.994963596318</v>
      </c>
      <c r="I14" s="14">
        <f t="shared" si="0"/>
        <v>88.88400130915333</v>
      </c>
      <c r="J14" s="12">
        <f t="shared" si="3"/>
        <v>-2699.8264677879833</v>
      </c>
    </row>
    <row r="15" spans="1:10" ht="15" customHeight="1">
      <c r="A15" s="17" t="s">
        <v>27</v>
      </c>
      <c r="B15" s="11" t="s">
        <v>28</v>
      </c>
      <c r="C15" s="12">
        <v>399.99848022290297</v>
      </c>
      <c r="D15" s="12">
        <v>1147.3798350042716</v>
      </c>
      <c r="E15" s="12">
        <f t="shared" si="1"/>
        <v>-747.3813547813686</v>
      </c>
      <c r="F15" s="12">
        <v>362.51921061148363</v>
      </c>
      <c r="G15" s="13">
        <f t="shared" si="2"/>
        <v>90.63014699692518</v>
      </c>
      <c r="H15" s="12">
        <v>1051.1097088720667</v>
      </c>
      <c r="I15" s="14">
        <f t="shared" si="0"/>
        <v>91.60956788718127</v>
      </c>
      <c r="J15" s="12">
        <f t="shared" si="3"/>
        <v>-688.590498260583</v>
      </c>
    </row>
    <row r="16" spans="1:10" ht="15" customHeight="1">
      <c r="A16" s="17" t="s">
        <v>29</v>
      </c>
      <c r="B16" s="11" t="s">
        <v>30</v>
      </c>
      <c r="C16" s="12">
        <v>968.3424021729</v>
      </c>
      <c r="D16" s="12">
        <v>1707.1846112212738</v>
      </c>
      <c r="E16" s="12">
        <f t="shared" si="1"/>
        <v>-738.8422090483738</v>
      </c>
      <c r="F16" s="12">
        <v>859.9798694695905</v>
      </c>
      <c r="G16" s="13">
        <f t="shared" si="2"/>
        <v>88.80948180518061</v>
      </c>
      <c r="H16" s="12">
        <v>1516.072691017773</v>
      </c>
      <c r="I16" s="14">
        <f t="shared" si="0"/>
        <v>88.8054332878045</v>
      </c>
      <c r="J16" s="12">
        <f t="shared" si="3"/>
        <v>-656.0928215481824</v>
      </c>
    </row>
    <row r="17" spans="1:10" ht="15" customHeight="1">
      <c r="A17" s="16" t="s">
        <v>31</v>
      </c>
      <c r="B17" s="11" t="s">
        <v>32</v>
      </c>
      <c r="C17" s="12">
        <v>1168.5054698183983</v>
      </c>
      <c r="D17" s="12">
        <v>354.4312089927804</v>
      </c>
      <c r="E17" s="12">
        <f t="shared" si="1"/>
        <v>814.0742608256179</v>
      </c>
      <c r="F17" s="12">
        <v>1079.9941856155222</v>
      </c>
      <c r="G17" s="13">
        <f t="shared" si="2"/>
        <v>92.42525717773216</v>
      </c>
      <c r="H17" s="12">
        <v>263.1586832947426</v>
      </c>
      <c r="I17" s="14">
        <f t="shared" si="0"/>
        <v>74.2481690713932</v>
      </c>
      <c r="J17" s="12">
        <f t="shared" si="3"/>
        <v>816.8355023207796</v>
      </c>
    </row>
    <row r="18" spans="1:10" ht="15" customHeight="1">
      <c r="A18" s="17" t="s">
        <v>33</v>
      </c>
      <c r="B18" s="11" t="s">
        <v>34</v>
      </c>
      <c r="C18" s="12">
        <v>15943.090259939969</v>
      </c>
      <c r="D18" s="12">
        <v>12566.019587397377</v>
      </c>
      <c r="E18" s="12">
        <f t="shared" si="1"/>
        <v>3377.0706725425916</v>
      </c>
      <c r="F18" s="12">
        <v>13052.192313364185</v>
      </c>
      <c r="G18" s="13">
        <f t="shared" si="2"/>
        <v>81.8673927109369</v>
      </c>
      <c r="H18" s="12">
        <v>10541.656426063902</v>
      </c>
      <c r="I18" s="14">
        <f t="shared" si="0"/>
        <v>83.89017980392347</v>
      </c>
      <c r="J18" s="12">
        <f t="shared" si="3"/>
        <v>2510.5358873002824</v>
      </c>
    </row>
    <row r="19" spans="1:10" ht="15" customHeight="1">
      <c r="A19" s="17" t="s">
        <v>35</v>
      </c>
      <c r="B19" s="11" t="s">
        <v>36</v>
      </c>
      <c r="C19" s="12">
        <v>44677.54943866498</v>
      </c>
      <c r="D19" s="12">
        <v>39530.786125683604</v>
      </c>
      <c r="E19" s="12">
        <f t="shared" si="1"/>
        <v>5146.763312981377</v>
      </c>
      <c r="F19" s="12">
        <v>38196.274893648806</v>
      </c>
      <c r="G19" s="13">
        <f t="shared" si="2"/>
        <v>85.49321834691513</v>
      </c>
      <c r="H19" s="12">
        <v>34799.18343321392</v>
      </c>
      <c r="I19" s="14">
        <f t="shared" si="0"/>
        <v>88.03058791336429</v>
      </c>
      <c r="J19" s="12">
        <f t="shared" si="3"/>
        <v>3397.0914604348873</v>
      </c>
    </row>
    <row r="20" spans="1:10" ht="15" customHeight="1">
      <c r="A20" s="17" t="s">
        <v>37</v>
      </c>
      <c r="B20" s="11" t="s">
        <v>38</v>
      </c>
      <c r="C20" s="12">
        <v>18077.12512094388</v>
      </c>
      <c r="D20" s="12">
        <v>17737.67778959641</v>
      </c>
      <c r="E20" s="12">
        <f t="shared" si="1"/>
        <v>339.44733134747</v>
      </c>
      <c r="F20" s="12">
        <v>17625.016109751097</v>
      </c>
      <c r="G20" s="13">
        <f t="shared" si="2"/>
        <v>97.49899938088619</v>
      </c>
      <c r="H20" s="12">
        <v>16724.412575165163</v>
      </c>
      <c r="I20" s="14">
        <f t="shared" si="0"/>
        <v>94.28749791009534</v>
      </c>
      <c r="J20" s="12">
        <f t="shared" si="3"/>
        <v>900.6035345859345</v>
      </c>
    </row>
    <row r="21" spans="1:10" ht="15" customHeight="1">
      <c r="A21" s="17" t="s">
        <v>39</v>
      </c>
      <c r="B21" s="11" t="s">
        <v>40</v>
      </c>
      <c r="C21" s="12">
        <v>4678.717070390894</v>
      </c>
      <c r="D21" s="12">
        <v>4217.527323790628</v>
      </c>
      <c r="E21" s="12">
        <f t="shared" si="1"/>
        <v>461.1897466002665</v>
      </c>
      <c r="F21" s="12">
        <v>4123.079000954978</v>
      </c>
      <c r="G21" s="13">
        <f t="shared" si="2"/>
        <v>88.124136145093</v>
      </c>
      <c r="H21" s="12">
        <v>3774.0173833396384</v>
      </c>
      <c r="I21" s="14">
        <f t="shared" si="0"/>
        <v>89.48412407551703</v>
      </c>
      <c r="J21" s="12">
        <f t="shared" si="3"/>
        <v>349.06161761533986</v>
      </c>
    </row>
    <row r="22" spans="1:10" ht="15" customHeight="1">
      <c r="A22" s="16" t="s">
        <v>41</v>
      </c>
      <c r="B22" s="11" t="s">
        <v>42</v>
      </c>
      <c r="C22" s="12">
        <v>390.31135471348426</v>
      </c>
      <c r="D22" s="12">
        <v>145.88128433889136</v>
      </c>
      <c r="E22" s="12">
        <f t="shared" si="1"/>
        <v>244.4300703745929</v>
      </c>
      <c r="F22" s="12">
        <v>310.89595310331003</v>
      </c>
      <c r="G22" s="13">
        <f t="shared" si="2"/>
        <v>79.65332018883473</v>
      </c>
      <c r="H22" s="12">
        <v>139.55142408057833</v>
      </c>
      <c r="I22" s="14">
        <f t="shared" si="0"/>
        <v>95.66095110349565</v>
      </c>
      <c r="J22" s="12">
        <f t="shared" si="3"/>
        <v>171.3445290227317</v>
      </c>
    </row>
    <row r="23" spans="1:10" ht="15" customHeight="1">
      <c r="A23" s="17" t="s">
        <v>43</v>
      </c>
      <c r="B23" s="11" t="s">
        <v>44</v>
      </c>
      <c r="C23" s="12">
        <v>4198.891185939638</v>
      </c>
      <c r="D23" s="12">
        <v>4812.9353466843195</v>
      </c>
      <c r="E23" s="12">
        <f t="shared" si="1"/>
        <v>-614.0441607446819</v>
      </c>
      <c r="F23" s="12">
        <v>3659.0579129233142</v>
      </c>
      <c r="G23" s="13">
        <f t="shared" si="2"/>
        <v>87.1434326561259</v>
      </c>
      <c r="H23" s="12">
        <v>4320.046512039252</v>
      </c>
      <c r="I23" s="14">
        <f t="shared" si="0"/>
        <v>89.75908049575975</v>
      </c>
      <c r="J23" s="12">
        <f t="shared" si="3"/>
        <v>-660.9885991159376</v>
      </c>
    </row>
    <row r="24" spans="1:10" ht="15" customHeight="1">
      <c r="A24" s="16" t="s">
        <v>45</v>
      </c>
      <c r="B24" s="11" t="s">
        <v>46</v>
      </c>
      <c r="C24" s="12">
        <v>1279.4371411406692</v>
      </c>
      <c r="D24" s="12">
        <v>86.5807102677466</v>
      </c>
      <c r="E24" s="12">
        <f t="shared" si="1"/>
        <v>1192.8564308729226</v>
      </c>
      <c r="F24" s="12">
        <v>719.5364114322066</v>
      </c>
      <c r="G24" s="13">
        <f t="shared" si="2"/>
        <v>56.23851209999353</v>
      </c>
      <c r="H24" s="12">
        <v>70.41855613207147</v>
      </c>
      <c r="I24" s="14">
        <f t="shared" si="0"/>
        <v>81.33284644386208</v>
      </c>
      <c r="J24" s="12">
        <f t="shared" si="3"/>
        <v>649.1178553001351</v>
      </c>
    </row>
    <row r="25" spans="1:10" ht="15" customHeight="1">
      <c r="A25" s="3"/>
      <c r="B25" s="4" t="s">
        <v>47</v>
      </c>
      <c r="C25" s="5">
        <v>162647.54374437753</v>
      </c>
      <c r="D25" s="5">
        <v>157083.22754142736</v>
      </c>
      <c r="E25" s="5">
        <f>SUM(E4:E24)</f>
        <v>5564.31620295016</v>
      </c>
      <c r="F25" s="5">
        <v>138099.66836614365</v>
      </c>
      <c r="G25" s="6">
        <f t="shared" si="2"/>
        <v>84.90731872544343</v>
      </c>
      <c r="H25" s="5">
        <v>131537.80446308598</v>
      </c>
      <c r="I25" s="7">
        <f t="shared" si="0"/>
        <v>83.73765074848343</v>
      </c>
      <c r="J25" s="5">
        <f>SUM(J4:J24)</f>
        <v>6561.863903057669</v>
      </c>
    </row>
    <row r="27" spans="1:3" ht="15.75">
      <c r="A27" s="1" t="s">
        <v>57</v>
      </c>
      <c r="C27" s="8"/>
    </row>
    <row r="28" spans="1:10" ht="22.5" customHeight="1">
      <c r="A28" s="18" t="s">
        <v>0</v>
      </c>
      <c r="B28" s="20" t="s">
        <v>1</v>
      </c>
      <c r="C28" s="21" t="s">
        <v>55</v>
      </c>
      <c r="D28" s="21"/>
      <c r="E28" s="21"/>
      <c r="F28" s="21" t="s">
        <v>56</v>
      </c>
      <c r="G28" s="21"/>
      <c r="H28" s="21"/>
      <c r="I28" s="21"/>
      <c r="J28" s="21"/>
    </row>
    <row r="29" spans="1:10" ht="47.25">
      <c r="A29" s="19"/>
      <c r="B29" s="20"/>
      <c r="C29" s="9" t="s">
        <v>51</v>
      </c>
      <c r="D29" s="9" t="s">
        <v>52</v>
      </c>
      <c r="E29" s="9" t="s">
        <v>53</v>
      </c>
      <c r="F29" s="9" t="s">
        <v>51</v>
      </c>
      <c r="G29" s="9" t="s">
        <v>4</v>
      </c>
      <c r="H29" s="9" t="s">
        <v>52</v>
      </c>
      <c r="I29" s="9" t="s">
        <v>4</v>
      </c>
      <c r="J29" s="9" t="s">
        <v>53</v>
      </c>
    </row>
    <row r="30" spans="1:10" ht="15" customHeight="1">
      <c r="A30" s="10" t="s">
        <v>5</v>
      </c>
      <c r="B30" s="11" t="s">
        <v>6</v>
      </c>
      <c r="C30" s="12">
        <v>8.091276717738499</v>
      </c>
      <c r="D30" s="12">
        <v>0.2817993404432029</v>
      </c>
      <c r="E30" s="12">
        <f>D30-C30</f>
        <v>-7.809477377295296</v>
      </c>
      <c r="F30" s="12">
        <v>1.5096254157378186</v>
      </c>
      <c r="G30" s="13">
        <f>F30/C30*100</f>
        <v>18.657443916462135</v>
      </c>
      <c r="H30" s="12">
        <v>0.5277455872420761</v>
      </c>
      <c r="I30" s="14">
        <f>IF(D30&gt;0,H30/D30*100,"..")</f>
        <v>187.27708390376594</v>
      </c>
      <c r="J30" s="12">
        <f>H30-F30</f>
        <v>-0.9818798284957425</v>
      </c>
    </row>
    <row r="31" spans="1:10" ht="15" customHeight="1">
      <c r="A31" s="15" t="s">
        <v>7</v>
      </c>
      <c r="B31" s="11" t="s">
        <v>8</v>
      </c>
      <c r="C31" s="12">
        <v>12.376515579185527</v>
      </c>
      <c r="D31" s="12">
        <v>6.630374498439221</v>
      </c>
      <c r="E31" s="12">
        <f aca="true" t="shared" si="4" ref="E31:E50">D31-C31</f>
        <v>-5.746141080746306</v>
      </c>
      <c r="F31" s="12">
        <v>6.834157094032391</v>
      </c>
      <c r="G31" s="13">
        <f aca="true" t="shared" si="5" ref="G31:G51">F31/C31*100</f>
        <v>55.21874917303771</v>
      </c>
      <c r="H31" s="12">
        <v>7.706635813377153</v>
      </c>
      <c r="I31" s="14">
        <f aca="true" t="shared" si="6" ref="I31:I51">IF(D31&gt;0,H31/D31*100,"..")</f>
        <v>116.23228544920474</v>
      </c>
      <c r="J31" s="12">
        <f aca="true" t="shared" si="7" ref="J31:J50">H31-F31</f>
        <v>0.8724787193447616</v>
      </c>
    </row>
    <row r="32" spans="1:10" ht="31.5">
      <c r="A32" s="16" t="s">
        <v>9</v>
      </c>
      <c r="B32" s="11" t="s">
        <v>10</v>
      </c>
      <c r="C32" s="12">
        <v>65.58272455726514</v>
      </c>
      <c r="D32" s="12">
        <v>4.658166733553959</v>
      </c>
      <c r="E32" s="12">
        <f t="shared" si="4"/>
        <v>-60.924557823711176</v>
      </c>
      <c r="F32" s="12">
        <v>38.752265550999276</v>
      </c>
      <c r="G32" s="13">
        <f t="shared" si="5"/>
        <v>59.08913637334753</v>
      </c>
      <c r="H32" s="12">
        <v>2.00561199946725</v>
      </c>
      <c r="I32" s="14">
        <f t="shared" si="6"/>
        <v>43.055822476690594</v>
      </c>
      <c r="J32" s="12">
        <f t="shared" si="7"/>
        <v>-36.74665355153203</v>
      </c>
    </row>
    <row r="33" spans="1:10" ht="15" customHeight="1">
      <c r="A33" s="17" t="s">
        <v>11</v>
      </c>
      <c r="B33" s="11" t="s">
        <v>12</v>
      </c>
      <c r="C33" s="12">
        <v>37.36479801848583</v>
      </c>
      <c r="D33" s="12">
        <v>64.55133733202767</v>
      </c>
      <c r="E33" s="12">
        <f t="shared" si="4"/>
        <v>27.186539313541843</v>
      </c>
      <c r="F33" s="12">
        <v>22.308113368537235</v>
      </c>
      <c r="G33" s="13">
        <f t="shared" si="5"/>
        <v>59.70355669392495</v>
      </c>
      <c r="H33" s="12">
        <v>36.754005571618166</v>
      </c>
      <c r="I33" s="14">
        <f t="shared" si="6"/>
        <v>56.937636136908296</v>
      </c>
      <c r="J33" s="12">
        <f t="shared" si="7"/>
        <v>14.44589220308093</v>
      </c>
    </row>
    <row r="34" spans="1:10" ht="15" customHeight="1">
      <c r="A34" s="17" t="s">
        <v>13</v>
      </c>
      <c r="B34" s="11" t="s">
        <v>14</v>
      </c>
      <c r="C34" s="12">
        <v>55.37791821923947</v>
      </c>
      <c r="D34" s="12">
        <v>6857.567816059188</v>
      </c>
      <c r="E34" s="12">
        <f t="shared" si="4"/>
        <v>6802.189897839949</v>
      </c>
      <c r="F34" s="12">
        <v>38.67650024164061</v>
      </c>
      <c r="G34" s="13">
        <f t="shared" si="5"/>
        <v>69.84101512902949</v>
      </c>
      <c r="H34" s="12">
        <v>3581.625509661705</v>
      </c>
      <c r="I34" s="14">
        <f t="shared" si="6"/>
        <v>52.2288018978709</v>
      </c>
      <c r="J34" s="12">
        <f t="shared" si="7"/>
        <v>3542.9490094200646</v>
      </c>
    </row>
    <row r="35" spans="1:10" ht="15" customHeight="1">
      <c r="A35" s="17" t="s">
        <v>15</v>
      </c>
      <c r="B35" s="11" t="s">
        <v>16</v>
      </c>
      <c r="C35" s="12">
        <v>176.9011191716758</v>
      </c>
      <c r="D35" s="12">
        <v>647.107648946224</v>
      </c>
      <c r="E35" s="12">
        <f t="shared" si="4"/>
        <v>470.20652977454824</v>
      </c>
      <c r="F35" s="12">
        <v>143.24571709170604</v>
      </c>
      <c r="G35" s="13">
        <f t="shared" si="5"/>
        <v>80.97502026128593</v>
      </c>
      <c r="H35" s="12">
        <v>645.5993377370919</v>
      </c>
      <c r="I35" s="14">
        <f t="shared" si="6"/>
        <v>99.76691494659532</v>
      </c>
      <c r="J35" s="12">
        <f t="shared" si="7"/>
        <v>502.35362064538583</v>
      </c>
    </row>
    <row r="36" spans="1:10" ht="15" customHeight="1">
      <c r="A36" s="17" t="s">
        <v>17</v>
      </c>
      <c r="B36" s="11" t="s">
        <v>18</v>
      </c>
      <c r="C36" s="12">
        <v>169.63361157061456</v>
      </c>
      <c r="D36" s="12">
        <v>21.730740678146105</v>
      </c>
      <c r="E36" s="12">
        <f t="shared" si="4"/>
        <v>-147.90287089246846</v>
      </c>
      <c r="F36" s="12">
        <v>126.35633330303892</v>
      </c>
      <c r="G36" s="13">
        <f t="shared" si="5"/>
        <v>74.48779291622857</v>
      </c>
      <c r="H36" s="12">
        <v>29.660144122428353</v>
      </c>
      <c r="I36" s="14">
        <f t="shared" si="6"/>
        <v>136.48933813036842</v>
      </c>
      <c r="J36" s="12">
        <f t="shared" si="7"/>
        <v>-96.69618918061057</v>
      </c>
    </row>
    <row r="37" spans="1:10" ht="15" customHeight="1">
      <c r="A37" s="17" t="s">
        <v>19</v>
      </c>
      <c r="B37" s="11" t="s">
        <v>20</v>
      </c>
      <c r="C37" s="12">
        <v>2.545856325638029</v>
      </c>
      <c r="D37" s="12">
        <v>0.1276899048213336</v>
      </c>
      <c r="E37" s="12">
        <f t="shared" si="4"/>
        <v>-2.4181664208166955</v>
      </c>
      <c r="F37" s="12">
        <v>2.0421718980069423</v>
      </c>
      <c r="G37" s="13">
        <f t="shared" si="5"/>
        <v>80.21552031201698</v>
      </c>
      <c r="H37" s="12">
        <v>0.009482263764387185</v>
      </c>
      <c r="I37" s="14">
        <f t="shared" si="6"/>
        <v>7.426008953217537</v>
      </c>
      <c r="J37" s="12">
        <f t="shared" si="7"/>
        <v>-2.0326896342425553</v>
      </c>
    </row>
    <row r="38" spans="1:10" ht="15" customHeight="1">
      <c r="A38" s="17" t="s">
        <v>21</v>
      </c>
      <c r="B38" s="11" t="s">
        <v>22</v>
      </c>
      <c r="C38" s="12">
        <v>9.975101634305199</v>
      </c>
      <c r="D38" s="12">
        <v>129.76517148112404</v>
      </c>
      <c r="E38" s="12">
        <f t="shared" si="4"/>
        <v>119.79006984681884</v>
      </c>
      <c r="F38" s="12">
        <v>7.289658240791962</v>
      </c>
      <c r="G38" s="13">
        <f t="shared" si="5"/>
        <v>73.07853601934465</v>
      </c>
      <c r="H38" s="12">
        <v>72.7012548376515</v>
      </c>
      <c r="I38" s="14">
        <f t="shared" si="6"/>
        <v>56.02524468456993</v>
      </c>
      <c r="J38" s="12">
        <f t="shared" si="7"/>
        <v>65.41159659685954</v>
      </c>
    </row>
    <row r="39" spans="1:10" ht="15" customHeight="1">
      <c r="A39" s="17" t="s">
        <v>23</v>
      </c>
      <c r="B39" s="11" t="s">
        <v>24</v>
      </c>
      <c r="C39" s="12">
        <v>107.74279143342497</v>
      </c>
      <c r="D39" s="12">
        <v>0.3085904419595837</v>
      </c>
      <c r="E39" s="12">
        <f t="shared" si="4"/>
        <v>-107.43420099146539</v>
      </c>
      <c r="F39" s="12">
        <v>73.5170247961657</v>
      </c>
      <c r="G39" s="13">
        <f t="shared" si="5"/>
        <v>68.2338222521294</v>
      </c>
      <c r="H39" s="12">
        <v>0.7200204901543787</v>
      </c>
      <c r="I39" s="14">
        <f t="shared" si="6"/>
        <v>233.32559673014123</v>
      </c>
      <c r="J39" s="12">
        <f t="shared" si="7"/>
        <v>-72.79700430601132</v>
      </c>
    </row>
    <row r="40" spans="1:10" ht="15" customHeight="1">
      <c r="A40" s="17" t="s">
        <v>25</v>
      </c>
      <c r="B40" s="11" t="s">
        <v>26</v>
      </c>
      <c r="C40" s="12">
        <v>21.029440448331602</v>
      </c>
      <c r="D40" s="12">
        <v>2.355055521934026</v>
      </c>
      <c r="E40" s="12">
        <f t="shared" si="4"/>
        <v>-18.674384926397575</v>
      </c>
      <c r="F40" s="12">
        <v>15.331579182834052</v>
      </c>
      <c r="G40" s="13">
        <f t="shared" si="5"/>
        <v>72.90531205765107</v>
      </c>
      <c r="H40" s="12">
        <v>2.2879521777517082</v>
      </c>
      <c r="I40" s="14">
        <f t="shared" si="6"/>
        <v>97.15066827268637</v>
      </c>
      <c r="J40" s="12">
        <f t="shared" si="7"/>
        <v>-13.043627005082342</v>
      </c>
    </row>
    <row r="41" spans="1:10" ht="15" customHeight="1">
      <c r="A41" s="17" t="s">
        <v>27</v>
      </c>
      <c r="B41" s="11" t="s">
        <v>28</v>
      </c>
      <c r="C41" s="12">
        <v>3.861749182068547</v>
      </c>
      <c r="D41" s="12">
        <v>0.026132702526566406</v>
      </c>
      <c r="E41" s="12">
        <f t="shared" si="4"/>
        <v>-3.8356164795419807</v>
      </c>
      <c r="F41" s="12">
        <v>2.707797800578262</v>
      </c>
      <c r="G41" s="13">
        <f t="shared" si="5"/>
        <v>70.11842750304746</v>
      </c>
      <c r="H41" s="12">
        <v>0.0252400158355183</v>
      </c>
      <c r="I41" s="14">
        <f t="shared" si="6"/>
        <v>96.58402459469852</v>
      </c>
      <c r="J41" s="12">
        <f t="shared" si="7"/>
        <v>-2.6825577847427438</v>
      </c>
    </row>
    <row r="42" spans="1:10" ht="15" customHeight="1">
      <c r="A42" s="17" t="s">
        <v>29</v>
      </c>
      <c r="B42" s="11" t="s">
        <v>30</v>
      </c>
      <c r="C42" s="12">
        <v>12.961219416894526</v>
      </c>
      <c r="D42" s="12">
        <v>6.752680824247472</v>
      </c>
      <c r="E42" s="12">
        <f t="shared" si="4"/>
        <v>-6.208538592647054</v>
      </c>
      <c r="F42" s="12">
        <v>8.364807857120613</v>
      </c>
      <c r="G42" s="13">
        <f t="shared" si="5"/>
        <v>64.53719814524057</v>
      </c>
      <c r="H42" s="12">
        <v>8.875250165947271</v>
      </c>
      <c r="I42" s="14">
        <f t="shared" si="6"/>
        <v>131.4329878302273</v>
      </c>
      <c r="J42" s="12">
        <f t="shared" si="7"/>
        <v>0.5104423088266579</v>
      </c>
    </row>
    <row r="43" spans="1:10" ht="15" customHeight="1">
      <c r="A43" s="16" t="s">
        <v>31</v>
      </c>
      <c r="B43" s="11" t="s">
        <v>32</v>
      </c>
      <c r="C43" s="12">
        <v>0.03708469897127982</v>
      </c>
      <c r="D43" s="12">
        <v>0.013219095712039303</v>
      </c>
      <c r="E43" s="12">
        <f t="shared" si="4"/>
        <v>-0.023865603259240517</v>
      </c>
      <c r="F43" s="12">
        <v>0.025634595282222963</v>
      </c>
      <c r="G43" s="13">
        <f t="shared" si="5"/>
        <v>69.12445292349719</v>
      </c>
      <c r="H43" s="12">
        <v>0.0012004965581384457</v>
      </c>
      <c r="I43" s="14">
        <f t="shared" si="6"/>
        <v>9.08153314182522</v>
      </c>
      <c r="J43" s="12">
        <f t="shared" si="7"/>
        <v>-0.024434098724084516</v>
      </c>
    </row>
    <row r="44" spans="1:10" ht="15" customHeight="1">
      <c r="A44" s="17" t="s">
        <v>33</v>
      </c>
      <c r="B44" s="11" t="s">
        <v>34</v>
      </c>
      <c r="C44" s="12">
        <v>133.24585773115356</v>
      </c>
      <c r="D44" s="12">
        <v>169.04569506709493</v>
      </c>
      <c r="E44" s="12">
        <f t="shared" si="4"/>
        <v>35.79983733594136</v>
      </c>
      <c r="F44" s="12">
        <v>85.20814090291162</v>
      </c>
      <c r="G44" s="13">
        <f t="shared" si="5"/>
        <v>63.94805989003704</v>
      </c>
      <c r="H44" s="12">
        <v>115.95078971753091</v>
      </c>
      <c r="I44" s="14">
        <f t="shared" si="6"/>
        <v>68.59138866062787</v>
      </c>
      <c r="J44" s="12">
        <f t="shared" si="7"/>
        <v>30.742648814619287</v>
      </c>
    </row>
    <row r="45" spans="1:10" ht="15" customHeight="1">
      <c r="A45" s="17" t="s">
        <v>35</v>
      </c>
      <c r="B45" s="11" t="s">
        <v>36</v>
      </c>
      <c r="C45" s="12">
        <v>1654.4226458270227</v>
      </c>
      <c r="D45" s="12">
        <v>68.2027990684257</v>
      </c>
      <c r="E45" s="12">
        <f t="shared" si="4"/>
        <v>-1586.219846758597</v>
      </c>
      <c r="F45" s="12">
        <v>840.2865790298245</v>
      </c>
      <c r="G45" s="13">
        <f t="shared" si="5"/>
        <v>50.7903213939493</v>
      </c>
      <c r="H45" s="12">
        <v>13.959735019699226</v>
      </c>
      <c r="I45" s="14">
        <f t="shared" si="6"/>
        <v>20.46797962895022</v>
      </c>
      <c r="J45" s="12">
        <f t="shared" si="7"/>
        <v>-826.3268440101252</v>
      </c>
    </row>
    <row r="46" spans="1:10" ht="15" customHeight="1">
      <c r="A46" s="17" t="s">
        <v>37</v>
      </c>
      <c r="B46" s="11" t="s">
        <v>38</v>
      </c>
      <c r="C46" s="12">
        <v>604.2087946231522</v>
      </c>
      <c r="D46" s="12">
        <v>3.5702224328147314</v>
      </c>
      <c r="E46" s="12">
        <f t="shared" si="4"/>
        <v>-600.6385721903375</v>
      </c>
      <c r="F46" s="12">
        <v>253.7332914826007</v>
      </c>
      <c r="G46" s="13">
        <f t="shared" si="5"/>
        <v>41.994306229993775</v>
      </c>
      <c r="H46" s="12">
        <v>0.9666372855737642</v>
      </c>
      <c r="I46" s="14">
        <f t="shared" si="6"/>
        <v>27.074987728752685</v>
      </c>
      <c r="J46" s="12">
        <f t="shared" si="7"/>
        <v>-252.76665419702692</v>
      </c>
    </row>
    <row r="47" spans="1:10" ht="15" customHeight="1">
      <c r="A47" s="17" t="s">
        <v>39</v>
      </c>
      <c r="B47" s="11" t="s">
        <v>40</v>
      </c>
      <c r="C47" s="12">
        <v>89.56292416646497</v>
      </c>
      <c r="D47" s="12">
        <v>1.4425641216780596</v>
      </c>
      <c r="E47" s="12">
        <f t="shared" si="4"/>
        <v>-88.1203600447869</v>
      </c>
      <c r="F47" s="12">
        <v>45.61976920673444</v>
      </c>
      <c r="G47" s="13">
        <f t="shared" si="5"/>
        <v>50.935997938101984</v>
      </c>
      <c r="H47" s="12">
        <v>1.2715565893902205</v>
      </c>
      <c r="I47" s="14">
        <f t="shared" si="6"/>
        <v>88.14558536996505</v>
      </c>
      <c r="J47" s="12">
        <f t="shared" si="7"/>
        <v>-44.34821261734422</v>
      </c>
    </row>
    <row r="48" spans="1:10" ht="15" customHeight="1">
      <c r="A48" s="16" t="s">
        <v>41</v>
      </c>
      <c r="B48" s="11" t="s">
        <v>42</v>
      </c>
      <c r="C48" s="12">
        <v>0.5750900387831029</v>
      </c>
      <c r="D48" s="12">
        <v>0</v>
      </c>
      <c r="E48" s="12">
        <f t="shared" si="4"/>
        <v>-0.5750900387831029</v>
      </c>
      <c r="F48" s="12">
        <v>0.003923839519785849</v>
      </c>
      <c r="G48" s="13">
        <f t="shared" si="5"/>
        <v>0.6823000321982169</v>
      </c>
      <c r="H48" s="12">
        <v>0.00023902858781910317</v>
      </c>
      <c r="I48" s="14" t="str">
        <f t="shared" si="6"/>
        <v>..</v>
      </c>
      <c r="J48" s="12">
        <f t="shared" si="7"/>
        <v>-0.0036848109319667457</v>
      </c>
    </row>
    <row r="49" spans="1:10" ht="15" customHeight="1">
      <c r="A49" s="17" t="s">
        <v>43</v>
      </c>
      <c r="B49" s="11" t="s">
        <v>44</v>
      </c>
      <c r="C49" s="12">
        <v>56.42391453310719</v>
      </c>
      <c r="D49" s="12">
        <v>6.155296103536742</v>
      </c>
      <c r="E49" s="12">
        <f t="shared" si="4"/>
        <v>-50.268618429570445</v>
      </c>
      <c r="F49" s="12">
        <v>32.60775958106752</v>
      </c>
      <c r="G49" s="13">
        <f t="shared" si="5"/>
        <v>57.7906723609803</v>
      </c>
      <c r="H49" s="12">
        <v>3.3564158670841175</v>
      </c>
      <c r="I49" s="14">
        <f t="shared" si="6"/>
        <v>54.52890991150808</v>
      </c>
      <c r="J49" s="12">
        <f t="shared" si="7"/>
        <v>-29.251343713983402</v>
      </c>
    </row>
    <row r="50" spans="1:10" ht="15" customHeight="1">
      <c r="A50" s="16" t="s">
        <v>45</v>
      </c>
      <c r="B50" s="11" t="s">
        <v>46</v>
      </c>
      <c r="C50" s="12">
        <v>2.6807107192024535</v>
      </c>
      <c r="D50" s="12">
        <v>0.521800544186984</v>
      </c>
      <c r="E50" s="12">
        <f t="shared" si="4"/>
        <v>-2.1589101750154693</v>
      </c>
      <c r="F50" s="12">
        <v>0.7150905232767244</v>
      </c>
      <c r="G50" s="13">
        <f t="shared" si="5"/>
        <v>26.675408060794908</v>
      </c>
      <c r="H50" s="12">
        <v>0.5035665897181186</v>
      </c>
      <c r="I50" s="14">
        <f t="shared" si="6"/>
        <v>96.50557005507237</v>
      </c>
      <c r="J50" s="12">
        <f t="shared" si="7"/>
        <v>-0.21152393355860577</v>
      </c>
    </row>
    <row r="51" spans="1:10" ht="15" customHeight="1">
      <c r="A51" s="3"/>
      <c r="B51" s="4" t="s">
        <v>47</v>
      </c>
      <c r="C51" s="5">
        <v>3224.6011446127254</v>
      </c>
      <c r="D51" s="5">
        <v>7990.814800898084</v>
      </c>
      <c r="E51" s="5">
        <f>SUM(E30:E50)</f>
        <v>4766.213656285361</v>
      </c>
      <c r="F51" s="5">
        <v>1745.1359410024072</v>
      </c>
      <c r="G51" s="6">
        <f t="shared" si="5"/>
        <v>54.11943563680642</v>
      </c>
      <c r="H51" s="5">
        <v>4524.508331038178</v>
      </c>
      <c r="I51" s="7">
        <f t="shared" si="6"/>
        <v>56.6213639506408</v>
      </c>
      <c r="J51" s="5">
        <f>SUM(J30:J50)</f>
        <v>2779.37239003577</v>
      </c>
    </row>
    <row r="53" ht="12.75">
      <c r="A53" s="2" t="s">
        <v>48</v>
      </c>
    </row>
    <row r="54" ht="12.75">
      <c r="A54" s="2" t="s">
        <v>49</v>
      </c>
    </row>
  </sheetData>
  <sheetProtection/>
  <mergeCells count="8">
    <mergeCell ref="A28:A29"/>
    <mergeCell ref="B28:B29"/>
    <mergeCell ref="C28:E28"/>
    <mergeCell ref="F28:J28"/>
    <mergeCell ref="A2:A3"/>
    <mergeCell ref="B2:B3"/>
    <mergeCell ref="C2:E2"/>
    <mergeCell ref="F2:J2"/>
  </mergeCells>
  <printOptions/>
  <pageMargins left="0.75" right="0.75" top="1" bottom="1" header="0.5" footer="0.5"/>
  <pageSetup fitToHeight="2" horizontalDpi="600" verticalDpi="600" orientation="landscape" paperSize="9" scale="84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Torgpredstvo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SVV</dc:creator>
  <cp:keywords/>
  <dc:description/>
  <cp:lastModifiedBy>ЭкОтдел_Консультант1</cp:lastModifiedBy>
  <cp:lastPrinted>2015-01-15T14:04:55Z</cp:lastPrinted>
  <dcterms:created xsi:type="dcterms:W3CDTF">2014-02-12T15:02:01Z</dcterms:created>
  <dcterms:modified xsi:type="dcterms:W3CDTF">2017-08-24T12:37:52Z</dcterms:modified>
  <cp:category/>
  <cp:version/>
  <cp:contentType/>
  <cp:contentStatus/>
</cp:coreProperties>
</file>